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30" windowHeight="7830"/>
  </bookViews>
  <sheets>
    <sheet name="Calculator" sheetId="1" r:id="rId1"/>
    <sheet name="Validation" sheetId="3" r:id="rId2"/>
  </sheets>
  <externalReferences>
    <externalReference r:id="rId3"/>
  </externalReferences>
  <definedNames>
    <definedName name="DeliveryMethods">[1]Validation!$A$2:$A$20</definedName>
    <definedName name="LevelOfReadingMaterial">Validation!$E$2:$E$3</definedName>
    <definedName name="MaterialLevel">[1]Validation!$B$2:$B$3</definedName>
    <definedName name="ModeofDelivery">Validation!$B$2:$B$6</definedName>
    <definedName name="PagesTable">[1]Validation!$D$2:$E$7</definedName>
    <definedName name="ReadingLevelofStudents">Validation!$C$2:$C$4</definedName>
    <definedName name="ReadingMaterialLevel">Validation!$E$2:$E$3</definedName>
    <definedName name="StudentReadingLevel">[1]Validation!$C$2:$C$4</definedName>
    <definedName name="Weeks_in_Part_of_Term">Validation!$A$2:$A$10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16" i="1" l="1"/>
  <c r="E32" i="1" l="1"/>
  <c r="E27" i="1"/>
  <c r="E26" i="1"/>
  <c r="E25" i="1"/>
  <c r="E24" i="1"/>
  <c r="E22" i="1"/>
  <c r="E21" i="1"/>
  <c r="E20" i="1"/>
  <c r="E19" i="1"/>
  <c r="E15" i="1"/>
  <c r="E10" i="1"/>
  <c r="E9" i="1"/>
  <c r="C8" i="1"/>
  <c r="B11" i="1" l="1"/>
  <c r="E29" i="1" l="1"/>
  <c r="E28" i="1"/>
  <c r="E31" i="1" s="1"/>
  <c r="E33" i="1" s="1"/>
</calcChain>
</file>

<file path=xl/comments1.xml><?xml version="1.0" encoding="utf-8"?>
<comments xmlns="http://schemas.openxmlformats.org/spreadsheetml/2006/main">
  <authors>
    <author>Mike Chalenburg</author>
  </authors>
  <commentList>
    <comment ref="A9" authorId="0">
      <text>
        <r>
          <rPr>
            <sz val="9"/>
            <color indexed="81"/>
            <rFont val="Tahoma"/>
            <family val="2"/>
          </rPr>
          <t>To use the "page per hour" calculator, choose values for the material and student levels.  To customize your own reading time calculations, enter the assignments and time required in the syllabus items below</t>
        </r>
        <r>
          <rPr>
            <b/>
            <sz val="9"/>
            <color indexed="81"/>
            <rFont val="Tahoma"/>
            <family val="2"/>
          </rPr>
          <t>.</t>
        </r>
      </text>
    </comment>
    <comment ref="B9" authorId="0">
      <text>
        <r>
          <rPr>
            <sz val="9"/>
            <color indexed="81"/>
            <rFont val="Tahoma"/>
            <family val="2"/>
          </rPr>
          <t>To use the "page per hour" calculator, choose values for the material and student levels.  To customize your own reading time calculations, enter the assignments and time required in the syllabus items below.</t>
        </r>
      </text>
    </comment>
    <comment ref="E14" authorId="0">
      <text>
        <r>
          <rPr>
            <sz val="9"/>
            <color indexed="81"/>
            <rFont val="Tahoma"/>
            <family val="2"/>
          </rPr>
          <t>You must enter credit hours and number of weeks for these numbers to appear.</t>
        </r>
      </text>
    </comment>
    <comment ref="E15" authorId="0">
      <text>
        <r>
          <rPr>
            <sz val="9"/>
            <color indexed="81"/>
            <rFont val="Tahoma"/>
            <family val="2"/>
          </rPr>
          <t>You must enter credit hours and number of weeks for these numbers to appear.</t>
        </r>
      </text>
    </comment>
    <comment ref="A19" authorId="0">
      <text>
        <r>
          <rPr>
            <sz val="9"/>
            <color indexed="81"/>
            <rFont val="Tahoma"/>
            <family val="2"/>
          </rPr>
          <t>Enter items other than lecture, e.g. homework, reading, out of class exam, practice, writing, group work, field trip, etc.</t>
        </r>
      </text>
    </comment>
    <comment ref="A20" authorId="0">
      <text>
        <r>
          <rPr>
            <sz val="9"/>
            <color indexed="81"/>
            <rFont val="Tahoma"/>
            <family val="2"/>
          </rPr>
          <t>Enter as many lines as are convenient for your syllabus</t>
        </r>
      </text>
    </comment>
  </commentList>
</comments>
</file>

<file path=xl/sharedStrings.xml><?xml version="1.0" encoding="utf-8"?>
<sst xmlns="http://schemas.openxmlformats.org/spreadsheetml/2006/main" count="60" uniqueCount="52">
  <si>
    <t>Credit Hour Requirement Calculator</t>
  </si>
  <si>
    <t>Course Information</t>
  </si>
  <si>
    <t>Department, Course Number</t>
  </si>
  <si>
    <t>Course Title</t>
  </si>
  <si>
    <t>Credit Hours</t>
  </si>
  <si>
    <t>Mode of Delivery</t>
  </si>
  <si>
    <t>Weeks in Part of Term</t>
  </si>
  <si>
    <t>Level of Reading Material</t>
  </si>
  <si>
    <t>Reading Level of Students</t>
  </si>
  <si>
    <t>Average Pages per Hour</t>
  </si>
  <si>
    <t>Enter either week or term, not both</t>
  </si>
  <si>
    <t>Contact Hours</t>
  </si>
  <si>
    <t>Hours/Week</t>
  </si>
  <si>
    <t>Hours/Term</t>
  </si>
  <si>
    <t>Total Hours</t>
  </si>
  <si>
    <t>Lecture/Recitation</t>
  </si>
  <si>
    <t>Pages Asg'd</t>
  </si>
  <si>
    <t>Syllabus Items</t>
  </si>
  <si>
    <t>Required Hours</t>
  </si>
  <si>
    <t>Difference</t>
  </si>
  <si>
    <t>Above Average Student (1)</t>
  </si>
  <si>
    <t>Average Student (2)</t>
  </si>
  <si>
    <t>Remedial Student or Slow Reader (3)</t>
  </si>
  <si>
    <t>Reading Material Level Table</t>
  </si>
  <si>
    <t>General/Easy/Non-Technical (1)</t>
  </si>
  <si>
    <t>Advanced/Scientific/Technical (2)</t>
  </si>
  <si>
    <t>Mode of Deliver</t>
  </si>
  <si>
    <t>Traditional</t>
  </si>
  <si>
    <t>Online</t>
  </si>
  <si>
    <t>Research</t>
  </si>
  <si>
    <t>Independent Study</t>
  </si>
  <si>
    <t>Activity</t>
  </si>
  <si>
    <t>Faculty:</t>
  </si>
  <si>
    <t>Term: FA16</t>
  </si>
  <si>
    <t>H. Henrichs</t>
  </si>
  <si>
    <t>Arts &amp; Sciences, SCI 505</t>
  </si>
  <si>
    <t>Health Professions</t>
  </si>
  <si>
    <t>OTH 505</t>
  </si>
  <si>
    <t>Advanced Anatomy &amp; Applied Physiology</t>
  </si>
  <si>
    <t>3 Lecture Exams Online</t>
  </si>
  <si>
    <t>3 Lecture Exams Prep</t>
  </si>
  <si>
    <t>1 Lab Pratical Prep</t>
  </si>
  <si>
    <t>Individual Quizzes Online</t>
  </si>
  <si>
    <t>Individual Quiz Prep</t>
  </si>
  <si>
    <t>Snell Textbook Readings</t>
  </si>
  <si>
    <t>Champney Textbook Readings</t>
  </si>
  <si>
    <t>Level: Graduate</t>
  </si>
  <si>
    <t>7 Guided Cadaveric Session</t>
  </si>
  <si>
    <t>Group Quizzes (includes prep)</t>
  </si>
  <si>
    <t>2 Discussion Boards</t>
  </si>
  <si>
    <t>Guided Cadaveric Prep</t>
  </si>
  <si>
    <t>1 Lab Practical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</si>
</sst>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i/>
      <sz val="8"/>
      <color rgb="FFFF0000"/>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2">
    <border>
      <left/>
      <right/>
      <top/>
      <bottom/>
      <diagonal/>
    </border>
    <border>
      <left/>
      <right/>
      <top/>
      <bottom style="thick">
        <color auto="1"/>
      </bottom>
      <diagonal/>
    </border>
  </borders>
  <cellStyleXfs count="1">
    <xf numFmtId="0" fontId="0" fillId="0" borderId="0"/>
  </cellStyleXfs>
  <cellXfs count="19">
    <xf numFmtId="0" fontId="0" fillId="0" borderId="0" xfId="0"/>
    <xf numFmtId="0" fontId="1" fillId="0" borderId="0" xfId="0" applyFont="1"/>
    <xf numFmtId="0" fontId="0" fillId="0" borderId="0" xfId="0" applyAlignment="1">
      <alignment horizontal="left" indent="1"/>
    </xf>
    <xf numFmtId="0" fontId="0" fillId="0" borderId="0" xfId="0" applyBorder="1" applyAlignment="1" applyProtection="1">
      <protection locked="0"/>
    </xf>
    <xf numFmtId="0" fontId="0" fillId="0" borderId="0" xfId="0" applyProtection="1">
      <protection hidden="1"/>
    </xf>
    <xf numFmtId="0" fontId="0" fillId="0" borderId="0" xfId="0" applyAlignment="1">
      <alignment horizontal="left"/>
    </xf>
    <xf numFmtId="0" fontId="1" fillId="0" borderId="0" xfId="0" applyFont="1" applyAlignment="1">
      <alignment horizontal="right"/>
    </xf>
    <xf numFmtId="0" fontId="0" fillId="0" borderId="0" xfId="0" applyProtection="1">
      <protection locked="0"/>
    </xf>
    <xf numFmtId="0" fontId="0" fillId="0" borderId="0" xfId="0" applyProtection="1"/>
    <xf numFmtId="0" fontId="1" fillId="0" borderId="0" xfId="0" applyFont="1" applyProtection="1"/>
    <xf numFmtId="0" fontId="0" fillId="0" borderId="0" xfId="0" applyAlignment="1" applyProtection="1">
      <alignment horizontal="left" indent="1"/>
      <protection locked="0"/>
    </xf>
    <xf numFmtId="0" fontId="0" fillId="0" borderId="1" xfId="0" applyBorder="1"/>
    <xf numFmtId="0" fontId="0" fillId="0" borderId="0" xfId="0" applyAlignment="1" applyProtection="1">
      <alignment horizontal="left" indent="1"/>
    </xf>
    <xf numFmtId="0" fontId="0" fillId="0" borderId="0" xfId="0" applyBorder="1" applyProtection="1"/>
    <xf numFmtId="0" fontId="0" fillId="0" borderId="0" xfId="0" applyAlignment="1" applyProtection="1">
      <alignment horizontal="right"/>
    </xf>
    <xf numFmtId="0" fontId="0" fillId="0" borderId="0" xfId="0" applyBorder="1" applyAlignment="1" applyProtection="1">
      <alignment horizontal="left"/>
      <protection locked="0"/>
    </xf>
    <xf numFmtId="0" fontId="0" fillId="0" borderId="0" xfId="0" applyAlignment="1">
      <alignment horizontal="left"/>
    </xf>
    <xf numFmtId="0" fontId="3" fillId="0" borderId="0" xfId="0" applyFont="1" applyAlignment="1">
      <alignment horizontal="center"/>
    </xf>
    <xf numFmtId="0" fontId="2" fillId="0" borderId="0" xfId="0" applyFont="1"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ans%20Council\Copy%20of%20CreditHour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Validation"/>
    </sheetNames>
    <sheetDataSet>
      <sheetData sheetId="0"/>
      <sheetData sheetId="1">
        <row r="2">
          <cell r="A2" t="str">
            <v>Traditional</v>
          </cell>
          <cell r="B2" t="str">
            <v>General/Easy/Non-Technical (1)</v>
          </cell>
          <cell r="C2" t="str">
            <v>Above Average Student (1)</v>
          </cell>
          <cell r="D2">
            <v>11</v>
          </cell>
          <cell r="E2">
            <v>38</v>
          </cell>
        </row>
        <row r="3">
          <cell r="A3" t="str">
            <v>Online</v>
          </cell>
          <cell r="B3" t="str">
            <v>Advanced/Scientific/Technical (2)</v>
          </cell>
          <cell r="C3" t="str">
            <v>Average Student (2)</v>
          </cell>
          <cell r="D3">
            <v>12</v>
          </cell>
          <cell r="E3">
            <v>19</v>
          </cell>
        </row>
        <row r="4">
          <cell r="A4" t="str">
            <v>Independent Study</v>
          </cell>
          <cell r="C4" t="str">
            <v>Remedial Student or Slow Reader (3)</v>
          </cell>
          <cell r="D4">
            <v>13</v>
          </cell>
          <cell r="E4">
            <v>11</v>
          </cell>
        </row>
        <row r="5">
          <cell r="A5" t="str">
            <v>Research</v>
          </cell>
          <cell r="D5">
            <v>21</v>
          </cell>
          <cell r="E5">
            <v>13</v>
          </cell>
        </row>
        <row r="6">
          <cell r="A6" t="str">
            <v>Activity</v>
          </cell>
          <cell r="D6">
            <v>22</v>
          </cell>
          <cell r="E6">
            <v>11</v>
          </cell>
        </row>
        <row r="7">
          <cell r="D7">
            <v>23</v>
          </cell>
          <cell r="E7">
            <v>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3"/>
  <sheetViews>
    <sheetView tabSelected="1" workbookViewId="0">
      <selection activeCell="D24" sqref="D24"/>
    </sheetView>
  </sheetViews>
  <sheetFormatPr defaultRowHeight="15" x14ac:dyDescent="0.25"/>
  <cols>
    <col min="1" max="1" width="26" customWidth="1"/>
    <col min="2" max="2" width="11.42578125" bestFit="1" customWidth="1"/>
    <col min="3" max="3" width="12.28515625" bestFit="1" customWidth="1"/>
    <col min="4" max="4" width="11.5703125" bestFit="1" customWidth="1"/>
    <col min="5" max="5" width="17.5703125" bestFit="1" customWidth="1"/>
  </cols>
  <sheetData>
    <row r="1" spans="1:6" ht="18.75" x14ac:dyDescent="0.3">
      <c r="A1" s="18" t="s">
        <v>0</v>
      </c>
      <c r="B1" s="18"/>
      <c r="C1" s="18"/>
      <c r="D1" s="18"/>
      <c r="E1" s="18"/>
    </row>
    <row r="3" spans="1:6" x14ac:dyDescent="0.25">
      <c r="A3" s="1" t="s">
        <v>1</v>
      </c>
      <c r="B3" t="s">
        <v>33</v>
      </c>
      <c r="C3" t="s">
        <v>32</v>
      </c>
      <c r="D3" t="s">
        <v>34</v>
      </c>
      <c r="E3" t="s">
        <v>46</v>
      </c>
    </row>
    <row r="4" spans="1:6" x14ac:dyDescent="0.25">
      <c r="A4" s="2" t="s">
        <v>2</v>
      </c>
      <c r="B4" s="15" t="s">
        <v>35</v>
      </c>
      <c r="C4" s="15"/>
      <c r="D4" s="15"/>
      <c r="E4" t="s">
        <v>36</v>
      </c>
      <c r="F4" t="s">
        <v>37</v>
      </c>
    </row>
    <row r="5" spans="1:6" x14ac:dyDescent="0.25">
      <c r="A5" s="2" t="s">
        <v>3</v>
      </c>
      <c r="B5" s="15" t="s">
        <v>38</v>
      </c>
      <c r="C5" s="15"/>
      <c r="D5" s="15"/>
    </row>
    <row r="6" spans="1:6" x14ac:dyDescent="0.25">
      <c r="A6" s="2" t="s">
        <v>4</v>
      </c>
      <c r="B6" s="15">
        <v>3</v>
      </c>
      <c r="C6" s="15"/>
      <c r="D6" s="15"/>
    </row>
    <row r="7" spans="1:6" x14ac:dyDescent="0.25">
      <c r="A7" s="2" t="s">
        <v>5</v>
      </c>
      <c r="B7" s="15" t="s">
        <v>27</v>
      </c>
      <c r="C7" s="15"/>
      <c r="D7" s="15"/>
    </row>
    <row r="8" spans="1:6" x14ac:dyDescent="0.25">
      <c r="A8" s="2" t="s">
        <v>6</v>
      </c>
      <c r="B8" s="3">
        <v>15</v>
      </c>
      <c r="C8" s="15" t="str">
        <f>IF(B8=16, "Caution - 16 weeks is used only at HST","")</f>
        <v/>
      </c>
      <c r="D8" s="15"/>
      <c r="E8" s="15"/>
    </row>
    <row r="9" spans="1:6" x14ac:dyDescent="0.25">
      <c r="A9" s="2" t="s">
        <v>7</v>
      </c>
      <c r="B9" s="15" t="s">
        <v>25</v>
      </c>
      <c r="C9" s="15"/>
      <c r="D9" s="15"/>
      <c r="E9" s="4">
        <f>IF(ISERR(SEARCH("(1)",B9,1)), IF(ISERR(SEARCH("(2)", B9, 1)), "", 2), 1)</f>
        <v>2</v>
      </c>
    </row>
    <row r="10" spans="1:6" x14ac:dyDescent="0.25">
      <c r="A10" s="2" t="s">
        <v>8</v>
      </c>
      <c r="B10" s="15" t="s">
        <v>20</v>
      </c>
      <c r="C10" s="15"/>
      <c r="D10" s="15"/>
      <c r="E10" s="4">
        <f>IF(ISERR(SEARCH("(1)",B10,1)), IF(ISERR(SEARCH("(2)", B10, 1)), IF(ISERR(SEARCH("(3)",B10,1)), "", 3),  2), 1)</f>
        <v>1</v>
      </c>
    </row>
    <row r="11" spans="1:6" x14ac:dyDescent="0.25">
      <c r="A11" s="2" t="s">
        <v>9</v>
      </c>
      <c r="B11" s="16">
        <f>IF(ISERR(VLOOKUP((E9*10+E10),PagesTable,2,FALSE)),0,VLOOKUP((E9*10+E10),PagesTable,2,FALSE))</f>
        <v>13</v>
      </c>
      <c r="C11" s="16"/>
      <c r="D11" s="16"/>
    </row>
    <row r="12" spans="1:6" x14ac:dyDescent="0.25">
      <c r="A12" s="2"/>
      <c r="B12" s="5"/>
      <c r="C12" s="5"/>
      <c r="D12" s="5"/>
    </row>
    <row r="13" spans="1:6" x14ac:dyDescent="0.25">
      <c r="C13" s="17" t="s">
        <v>10</v>
      </c>
      <c r="D13" s="17"/>
    </row>
    <row r="14" spans="1:6" x14ac:dyDescent="0.25">
      <c r="A14" s="1" t="s">
        <v>11</v>
      </c>
      <c r="C14" s="1" t="s">
        <v>12</v>
      </c>
      <c r="D14" s="1" t="s">
        <v>13</v>
      </c>
      <c r="E14" s="6" t="s">
        <v>14</v>
      </c>
    </row>
    <row r="15" spans="1:6" x14ac:dyDescent="0.25">
      <c r="A15" s="2" t="s">
        <v>15</v>
      </c>
      <c r="C15" s="7">
        <v>3</v>
      </c>
      <c r="D15" s="7"/>
      <c r="E15">
        <f>IF($C15&gt;0, IF($B$8&gt;0, $C15*$B$8, "Need Weeks in Term"), $D15)</f>
        <v>45</v>
      </c>
    </row>
    <row r="16" spans="1:6" x14ac:dyDescent="0.25">
      <c r="A16" s="12" t="s">
        <v>47</v>
      </c>
      <c r="B16" s="8"/>
      <c r="C16" s="8"/>
      <c r="D16" s="8">
        <v>14</v>
      </c>
      <c r="E16">
        <f>IF($C16&gt;0, IF($B$8&gt;0, $C16*$B$8, "Need Weeks in Term"), $D16)</f>
        <v>14</v>
      </c>
    </row>
    <row r="17" spans="1:5" x14ac:dyDescent="0.25">
      <c r="A17" s="8"/>
      <c r="B17" s="9" t="s">
        <v>16</v>
      </c>
      <c r="C17" s="9" t="s">
        <v>12</v>
      </c>
      <c r="D17" s="9" t="s">
        <v>13</v>
      </c>
      <c r="E17" s="8"/>
    </row>
    <row r="18" spans="1:5" x14ac:dyDescent="0.25">
      <c r="A18" s="1" t="s">
        <v>17</v>
      </c>
    </row>
    <row r="19" spans="1:5" x14ac:dyDescent="0.25">
      <c r="A19" s="10" t="s">
        <v>39</v>
      </c>
      <c r="B19" s="7"/>
      <c r="C19" s="7"/>
      <c r="D19" s="7">
        <v>6</v>
      </c>
      <c r="E19">
        <f>IF($B19&gt;0,IF(ISERR(ROUND($B19/$B$11,1)),"Need Reading Levels", ROUND($B19/$B$11,1)),IF($C19&gt;0,ROUND($C19*$B$8,1),ROUND($D19,1)))</f>
        <v>6</v>
      </c>
    </row>
    <row r="20" spans="1:5" x14ac:dyDescent="0.25">
      <c r="A20" s="10" t="s">
        <v>40</v>
      </c>
      <c r="B20" s="7"/>
      <c r="C20" s="7">
        <v>1.5</v>
      </c>
      <c r="D20" s="7"/>
      <c r="E20">
        <f t="shared" ref="E20:E29" si="0">IF($B20&gt;0,IF(ISERR(ROUND($B20/$B$11,1)),"Need Reading Levels", ROUND($B20/$B$11,1)),IF($C20&gt;0,ROUND($C20*$B$8,1),ROUND($D20,1)))</f>
        <v>22.5</v>
      </c>
    </row>
    <row r="21" spans="1:5" x14ac:dyDescent="0.25">
      <c r="A21" s="10" t="s">
        <v>51</v>
      </c>
      <c r="B21" s="7"/>
      <c r="C21" s="7"/>
      <c r="D21" s="7">
        <v>1.5</v>
      </c>
      <c r="E21">
        <f t="shared" si="0"/>
        <v>1.5</v>
      </c>
    </row>
    <row r="22" spans="1:5" x14ac:dyDescent="0.25">
      <c r="A22" s="10" t="s">
        <v>41</v>
      </c>
      <c r="B22" s="7"/>
      <c r="C22" s="7"/>
      <c r="D22" s="7">
        <v>8</v>
      </c>
      <c r="E22">
        <f t="shared" si="0"/>
        <v>8</v>
      </c>
    </row>
    <row r="23" spans="1:5" x14ac:dyDescent="0.25">
      <c r="A23" s="10" t="s">
        <v>50</v>
      </c>
      <c r="B23" s="7"/>
      <c r="C23" s="7"/>
      <c r="D23" s="7">
        <v>3.5</v>
      </c>
      <c r="E23">
        <f t="shared" si="0"/>
        <v>3.5</v>
      </c>
    </row>
    <row r="24" spans="1:5" x14ac:dyDescent="0.25">
      <c r="A24" s="10" t="s">
        <v>42</v>
      </c>
      <c r="B24" s="7"/>
      <c r="C24" s="7"/>
      <c r="D24" s="7">
        <v>4</v>
      </c>
      <c r="E24">
        <f t="shared" si="0"/>
        <v>4</v>
      </c>
    </row>
    <row r="25" spans="1:5" x14ac:dyDescent="0.25">
      <c r="A25" s="10" t="s">
        <v>43</v>
      </c>
      <c r="B25" s="7"/>
      <c r="C25" s="7"/>
      <c r="D25" s="7">
        <v>4</v>
      </c>
      <c r="E25">
        <f t="shared" si="0"/>
        <v>4</v>
      </c>
    </row>
    <row r="26" spans="1:5" x14ac:dyDescent="0.25">
      <c r="A26" s="10" t="s">
        <v>48</v>
      </c>
      <c r="B26" s="7"/>
      <c r="C26" s="7"/>
      <c r="D26" s="7">
        <v>8</v>
      </c>
      <c r="E26">
        <f t="shared" si="0"/>
        <v>8</v>
      </c>
    </row>
    <row r="27" spans="1:5" x14ac:dyDescent="0.25">
      <c r="A27" s="10" t="s">
        <v>49</v>
      </c>
      <c r="B27" s="7"/>
      <c r="C27" s="7"/>
      <c r="D27" s="7">
        <v>2</v>
      </c>
      <c r="E27">
        <f t="shared" si="0"/>
        <v>2</v>
      </c>
    </row>
    <row r="28" spans="1:5" x14ac:dyDescent="0.25">
      <c r="A28" s="10" t="s">
        <v>44</v>
      </c>
      <c r="B28" s="7">
        <v>500</v>
      </c>
      <c r="C28" s="7"/>
      <c r="D28" s="7"/>
      <c r="E28">
        <f t="shared" si="0"/>
        <v>38.5</v>
      </c>
    </row>
    <row r="29" spans="1:5" ht="15.75" thickBot="1" x14ac:dyDescent="0.3">
      <c r="A29" s="10" t="s">
        <v>45</v>
      </c>
      <c r="B29" s="7">
        <v>258</v>
      </c>
      <c r="C29" s="7"/>
      <c r="D29" s="7"/>
      <c r="E29" s="11">
        <f t="shared" si="0"/>
        <v>19.8</v>
      </c>
    </row>
    <row r="30" spans="1:5" ht="15.75" thickTop="1" x14ac:dyDescent="0.25">
      <c r="A30" s="12"/>
      <c r="B30" s="8"/>
      <c r="C30" s="8"/>
      <c r="D30" s="8"/>
      <c r="E30" s="13"/>
    </row>
    <row r="31" spans="1:5" x14ac:dyDescent="0.25">
      <c r="A31" s="9" t="s">
        <v>14</v>
      </c>
      <c r="B31" s="8"/>
      <c r="C31" s="8"/>
      <c r="D31" s="8"/>
      <c r="E31" s="8">
        <f>SUM(E15:E29)</f>
        <v>176.8</v>
      </c>
    </row>
    <row r="32" spans="1:5" x14ac:dyDescent="0.25">
      <c r="A32" s="9" t="s">
        <v>18</v>
      </c>
      <c r="B32" s="8"/>
      <c r="C32" s="8"/>
      <c r="D32" s="8"/>
      <c r="E32" s="14">
        <f>IF($B$6=0, "Need Credit Hours", B6*45)</f>
        <v>135</v>
      </c>
    </row>
    <row r="33" spans="1:5" x14ac:dyDescent="0.25">
      <c r="A33" s="9" t="s">
        <v>19</v>
      </c>
      <c r="B33" s="8"/>
      <c r="C33" s="8"/>
      <c r="D33" s="8"/>
      <c r="E33" s="14" t="str">
        <f>IF(AND(E31=0,E32=0), "", IF(E32="Need Credit Hours", E32, IF(E31&lt;E32, "Need "&amp;ROUND(E32-E31,1),IF(E31=E32,"Ok", "Ok + "&amp;ROUND(E31-E32,1)))))</f>
        <v>Ok + 41.8</v>
      </c>
    </row>
  </sheetData>
  <mergeCells count="10">
    <mergeCell ref="B9:D9"/>
    <mergeCell ref="B10:D10"/>
    <mergeCell ref="B11:D11"/>
    <mergeCell ref="C13:D13"/>
    <mergeCell ref="A1:E1"/>
    <mergeCell ref="B4:D4"/>
    <mergeCell ref="B5:D5"/>
    <mergeCell ref="B6:D6"/>
    <mergeCell ref="B7:D7"/>
    <mergeCell ref="C8:E8"/>
  </mergeCells>
  <conditionalFormatting sqref="E33">
    <cfRule type="containsText" dxfId="5" priority="5" operator="containsText" text="Ok">
      <formula>NOT(ISERROR(SEARCH("Ok",E33)))</formula>
    </cfRule>
    <cfRule type="containsText" dxfId="4" priority="6" operator="containsText" text="Need">
      <formula>NOT(ISERROR(SEARCH("Need",E33)))</formula>
    </cfRule>
  </conditionalFormatting>
  <conditionalFormatting sqref="E32">
    <cfRule type="containsText" dxfId="3" priority="4" operator="containsText" text="Need">
      <formula>NOT(ISERROR(SEARCH("Need",E32)))</formula>
    </cfRule>
  </conditionalFormatting>
  <conditionalFormatting sqref="E15:E16">
    <cfRule type="containsText" dxfId="2" priority="3" operator="containsText" text="Need">
      <formula>NOT(ISERROR(SEARCH("Need",E15)))</formula>
    </cfRule>
  </conditionalFormatting>
  <conditionalFormatting sqref="E19:E29">
    <cfRule type="containsText" dxfId="1" priority="2" operator="containsText" text="Need">
      <formula>NOT(ISERROR(SEARCH("Need",E19)))</formula>
    </cfRule>
  </conditionalFormatting>
  <conditionalFormatting sqref="C8:E8">
    <cfRule type="containsText" dxfId="0" priority="1" operator="containsText" text="Caution">
      <formula>NOT(ISERROR(SEARCH("Caution",C8)))</formula>
    </cfRule>
  </conditionalFormatting>
  <dataValidations count="4">
    <dataValidation type="list" showInputMessage="1" showErrorMessage="1" errorTitle="Invalid Entry" error="Please select from the drop-down list on the right." promptTitle="Reading Level" prompt="Please make a selection." sqref="B10:D10">
      <formula1>ReadingLevelofStudents</formula1>
    </dataValidation>
    <dataValidation type="list" showInputMessage="1" showErrorMessage="1" errorTitle="Invalid Selection" error="Please choose one of the values from the dropdown.  To see the list, click the arrow to the right of the cell." promptTitle="Choose Level" prompt="Click the down arrow to the right to see the choices." sqref="B9:D9">
      <formula1>ReadingMaterialLevel</formula1>
    </dataValidation>
    <dataValidation type="list" errorStyle="information" showInputMessage="1" showErrorMessage="1" errorTitle="List exists" error="Please choose from the items in the list." promptTitle="Select the mode of delivery" prompt="Click the down arrow to the right to see the choices." sqref="B7:D7">
      <formula1>ModeofDelivery</formula1>
    </dataValidation>
    <dataValidation type="list" showInputMessage="1" errorTitle="Invalid Selection" error="Please choose one of the values from the dropdown.  To see the list, click the arrow to the right of the cell." promptTitle="Select the number of weeks" prompt="Click the down arrow to the right to see the choices or enter your own value." sqref="B8">
      <formula1>Weeks_in_Part_of_Term</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2" sqref="B2:B6"/>
    </sheetView>
  </sheetViews>
  <sheetFormatPr defaultRowHeight="15" x14ac:dyDescent="0.25"/>
  <cols>
    <col min="1" max="1" width="20.7109375" bestFit="1" customWidth="1"/>
    <col min="2" max="2" width="15.42578125" bestFit="1" customWidth="1"/>
    <col min="3" max="3" width="24.28515625" bestFit="1" customWidth="1"/>
    <col min="5" max="5" width="23.85546875" bestFit="1" customWidth="1"/>
  </cols>
  <sheetData>
    <row r="1" spans="1:5" x14ac:dyDescent="0.25">
      <c r="A1" t="s">
        <v>6</v>
      </c>
      <c r="B1" t="s">
        <v>26</v>
      </c>
      <c r="C1" t="s">
        <v>8</v>
      </c>
      <c r="E1" t="s">
        <v>23</v>
      </c>
    </row>
    <row r="2" spans="1:5" x14ac:dyDescent="0.25">
      <c r="A2">
        <v>4</v>
      </c>
      <c r="B2" t="s">
        <v>27</v>
      </c>
      <c r="C2" t="s">
        <v>20</v>
      </c>
      <c r="E2" t="s">
        <v>24</v>
      </c>
    </row>
    <row r="3" spans="1:5" x14ac:dyDescent="0.25">
      <c r="A3">
        <v>5</v>
      </c>
      <c r="B3" t="s">
        <v>28</v>
      </c>
      <c r="C3" t="s">
        <v>21</v>
      </c>
      <c r="E3" t="s">
        <v>25</v>
      </c>
    </row>
    <row r="4" spans="1:5" x14ac:dyDescent="0.25">
      <c r="A4">
        <v>7.5</v>
      </c>
      <c r="B4" t="s">
        <v>30</v>
      </c>
      <c r="C4" t="s">
        <v>22</v>
      </c>
    </row>
    <row r="5" spans="1:5" x14ac:dyDescent="0.25">
      <c r="A5">
        <v>7</v>
      </c>
      <c r="B5" t="s">
        <v>29</v>
      </c>
    </row>
    <row r="6" spans="1:5" x14ac:dyDescent="0.25">
      <c r="A6">
        <v>8</v>
      </c>
      <c r="B6" t="s">
        <v>31</v>
      </c>
    </row>
    <row r="7" spans="1:5" x14ac:dyDescent="0.25">
      <c r="A7">
        <v>10</v>
      </c>
    </row>
    <row r="8" spans="1:5" x14ac:dyDescent="0.25">
      <c r="A8">
        <v>12</v>
      </c>
    </row>
    <row r="9" spans="1:5" x14ac:dyDescent="0.25">
      <c r="A9">
        <v>15</v>
      </c>
    </row>
    <row r="10" spans="1:5" x14ac:dyDescent="0.25">
      <c r="A10">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Validation</vt:lpstr>
      <vt:lpstr>LevelOfReadingMaterial</vt:lpstr>
      <vt:lpstr>ModeofDelivery</vt:lpstr>
      <vt:lpstr>ReadingLevelofStudents</vt:lpstr>
      <vt:lpstr>ReadingMaterialLevel</vt:lpstr>
      <vt:lpstr>Weeks_in_Part_of_Term</vt:lpstr>
    </vt:vector>
  </TitlesOfParts>
  <Company>NEBRASKA METHODIST HEALTH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jwoodwo</dc:creator>
  <cp:lastModifiedBy>Kimmerling, Melissa</cp:lastModifiedBy>
  <dcterms:created xsi:type="dcterms:W3CDTF">2016-03-21T20:23:55Z</dcterms:created>
  <dcterms:modified xsi:type="dcterms:W3CDTF">2016-08-22T13:40:28Z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